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-Drive\WorkSpace\"/>
    </mc:Choice>
  </mc:AlternateContent>
  <xr:revisionPtr revIDLastSave="0" documentId="13_ncr:1_{14D74209-3E25-4823-BFB4-84790CABF5E2}" xr6:coauthVersionLast="45" xr6:coauthVersionMax="45" xr10:uidLastSave="{00000000-0000-0000-0000-000000000000}"/>
  <bookViews>
    <workbookView xWindow="8280" yWindow="975" windowWidth="13110" windowHeight="12525" activeTab="2" xr2:uid="{FF993031-E527-436C-9165-3B7E494BE0C7}"/>
  </bookViews>
  <sheets>
    <sheet name="1泊" sheetId="1" r:id="rId1"/>
    <sheet name="2泊(29-31)" sheetId="2" r:id="rId2"/>
    <sheet name="2泊(28-30)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3" l="1"/>
  <c r="D21" i="3" s="1"/>
  <c r="D15" i="3"/>
  <c r="C21" i="3"/>
  <c r="C8" i="3"/>
  <c r="C8" i="2"/>
  <c r="D8" i="2"/>
  <c r="D19" i="2" s="1"/>
  <c r="C19" i="2" l="1"/>
  <c r="C8" i="1" l="1"/>
  <c r="D19" i="1" l="1"/>
  <c r="C19" i="1"/>
</calcChain>
</file>

<file path=xl/sharedStrings.xml><?xml version="1.0" encoding="utf-8"?>
<sst xmlns="http://schemas.openxmlformats.org/spreadsheetml/2006/main" count="63" uniqueCount="50">
  <si>
    <t>ケース１</t>
    <phoneticPr fontId="1"/>
  </si>
  <si>
    <t>合計</t>
    <rPh sb="0" eb="2">
      <t>ゴウケイ</t>
    </rPh>
    <phoneticPr fontId="1"/>
  </si>
  <si>
    <t>ケース２</t>
    <phoneticPr fontId="1"/>
  </si>
  <si>
    <t>ルスツ宿泊(ログハウス２食)</t>
    <rPh sb="3" eb="5">
      <t>シュクハク</t>
    </rPh>
    <rPh sb="12" eb="13">
      <t>ショク</t>
    </rPh>
    <phoneticPr fontId="1"/>
  </si>
  <si>
    <t>GOTO割引き</t>
    <rPh sb="4" eb="6">
      <t>ワリビキ</t>
    </rPh>
    <phoneticPr fontId="1"/>
  </si>
  <si>
    <t>羽田(成田)ー新千歳(AIR)</t>
    <rPh sb="0" eb="2">
      <t>ハネダ</t>
    </rPh>
    <rPh sb="3" eb="5">
      <t>ナリタ</t>
    </rPh>
    <rPh sb="7" eb="8">
      <t>シン</t>
    </rPh>
    <rPh sb="8" eb="10">
      <t>チトセ</t>
    </rPh>
    <phoneticPr fontId="1"/>
  </si>
  <si>
    <t>ルスツ宿泊(４人部屋２食)</t>
    <rPh sb="3" eb="5">
      <t>シュクハク</t>
    </rPh>
    <rPh sb="7" eb="8">
      <t>ニン</t>
    </rPh>
    <rPh sb="8" eb="10">
      <t>ベヤ</t>
    </rPh>
    <rPh sb="11" eb="12">
      <t>ショク</t>
    </rPh>
    <phoneticPr fontId="1"/>
  </si>
  <si>
    <t>大会参加費(３レース)</t>
    <rPh sb="0" eb="2">
      <t>タイカイ</t>
    </rPh>
    <rPh sb="2" eb="5">
      <t>サンカヒ</t>
    </rPh>
    <phoneticPr fontId="1"/>
  </si>
  <si>
    <r>
      <t xml:space="preserve">参加費と宿を主催者申込み
新千歳バスはルスツ申込み
航空機はLCC
</t>
    </r>
    <r>
      <rPr>
        <sz val="10"/>
        <color theme="1"/>
        <rFont val="游ゴシック"/>
        <family val="3"/>
        <charset val="128"/>
        <scheme val="minor"/>
      </rPr>
      <t>(下記はトラベルコサイトで検索)</t>
    </r>
    <rPh sb="0" eb="3">
      <t>サンカヒ</t>
    </rPh>
    <rPh sb="4" eb="5">
      <t>ヤド</t>
    </rPh>
    <rPh sb="6" eb="9">
      <t>シュサイシャ</t>
    </rPh>
    <rPh sb="9" eb="11">
      <t>モウシコ</t>
    </rPh>
    <rPh sb="13" eb="16">
      <t>シンチトセ</t>
    </rPh>
    <rPh sb="22" eb="24">
      <t>モウシコ</t>
    </rPh>
    <rPh sb="26" eb="29">
      <t>コウクウキ</t>
    </rPh>
    <rPh sb="35" eb="37">
      <t>カキ</t>
    </rPh>
    <rPh sb="47" eb="49">
      <t>ケンサク</t>
    </rPh>
    <phoneticPr fontId="1"/>
  </si>
  <si>
    <t>YCAT－羽田(成田)のバス往復</t>
    <rPh sb="5" eb="7">
      <t>ハネダ</t>
    </rPh>
    <rPh sb="8" eb="10">
      <t>ナリタ</t>
    </rPh>
    <rPh sb="14" eb="16">
      <t>オウフク</t>
    </rPh>
    <phoneticPr fontId="1"/>
  </si>
  <si>
    <t>新千歳ールスツのバス往復</t>
    <rPh sb="0" eb="1">
      <t>シン</t>
    </rPh>
    <rPh sb="1" eb="3">
      <t>チトセ</t>
    </rPh>
    <rPh sb="10" eb="12">
      <t>オウフク</t>
    </rPh>
    <phoneticPr fontId="1"/>
  </si>
  <si>
    <t>この金額は、7/28-29にかけての検索で得られたものであり、
実際の予約がこの金額でとれる保証はありません。</t>
    <rPh sb="2" eb="4">
      <t>キンガク</t>
    </rPh>
    <rPh sb="18" eb="20">
      <t>ケンサク</t>
    </rPh>
    <rPh sb="21" eb="22">
      <t>エ</t>
    </rPh>
    <rPh sb="32" eb="34">
      <t>ジッサイ</t>
    </rPh>
    <rPh sb="35" eb="37">
      <t>ヨヤク</t>
    </rPh>
    <rPh sb="40" eb="42">
      <t>キンガク</t>
    </rPh>
    <rPh sb="46" eb="48">
      <t>ホショウ</t>
    </rPh>
    <phoneticPr fontId="1"/>
  </si>
  <si>
    <t>Do-Ringen参加費試算</t>
    <rPh sb="9" eb="12">
      <t>サンカヒ</t>
    </rPh>
    <rPh sb="12" eb="14">
      <t>シサン</t>
    </rPh>
    <phoneticPr fontId="1"/>
  </si>
  <si>
    <t>　往路:2203便(12時-&gt;14時)</t>
    <rPh sb="1" eb="3">
      <t>オウロ</t>
    </rPh>
    <rPh sb="8" eb="9">
      <t>ビン</t>
    </rPh>
    <rPh sb="12" eb="13">
      <t>ジ</t>
    </rPh>
    <rPh sb="17" eb="18">
      <t>ジ</t>
    </rPh>
    <phoneticPr fontId="1"/>
  </si>
  <si>
    <t>　復路:2208便(16時-&gt;18時)</t>
    <rPh sb="1" eb="3">
      <t>フクロ</t>
    </rPh>
    <rPh sb="8" eb="9">
      <t>ビン</t>
    </rPh>
    <rPh sb="12" eb="13">
      <t>ジ</t>
    </rPh>
    <rPh sb="17" eb="18">
      <t>ジ</t>
    </rPh>
    <phoneticPr fontId="1"/>
  </si>
  <si>
    <t>　往路:JAL0505便(9:35~10:35着)</t>
    <rPh sb="1" eb="3">
      <t>オウロ</t>
    </rPh>
    <rPh sb="11" eb="12">
      <t>ビン</t>
    </rPh>
    <rPh sb="23" eb="24">
      <t>チャク</t>
    </rPh>
    <phoneticPr fontId="1"/>
  </si>
  <si>
    <t>　復路:JAL0526便(19:30～20:30発)</t>
    <rPh sb="1" eb="3">
      <t>フクロ</t>
    </rPh>
    <rPh sb="11" eb="12">
      <t>ビン</t>
    </rPh>
    <rPh sb="24" eb="25">
      <t>ハツ</t>
    </rPh>
    <phoneticPr fontId="1"/>
  </si>
  <si>
    <t>　往路:JJP103便(9:30着)</t>
    <rPh sb="1" eb="3">
      <t>オウロ</t>
    </rPh>
    <rPh sb="10" eb="11">
      <t>ビン</t>
    </rPh>
    <rPh sb="16" eb="17">
      <t>チャク</t>
    </rPh>
    <phoneticPr fontId="1"/>
  </si>
  <si>
    <t>　復路:JJP112便(19:25発)</t>
    <rPh sb="1" eb="3">
      <t>フクロ</t>
    </rPh>
    <rPh sb="10" eb="11">
      <t>ビン</t>
    </rPh>
    <rPh sb="17" eb="18">
      <t>ハツ</t>
    </rPh>
    <phoneticPr fontId="1"/>
  </si>
  <si>
    <t>　ユース、シニアは4400</t>
    <phoneticPr fontId="1"/>
  </si>
  <si>
    <r>
      <t xml:space="preserve">参加費は主催者申込み
新千歳バスはルスツ申込み
宿と往復を旅行会社手配
</t>
    </r>
    <r>
      <rPr>
        <sz val="10"/>
        <color theme="1"/>
        <rFont val="游ゴシック"/>
        <family val="3"/>
        <charset val="128"/>
        <scheme val="minor"/>
      </rPr>
      <t>(下記は日本旅行サイトで4人で検索)</t>
    </r>
    <rPh sb="0" eb="3">
      <t>サンカヒ</t>
    </rPh>
    <rPh sb="4" eb="7">
      <t>シュサイシャ</t>
    </rPh>
    <rPh sb="7" eb="9">
      <t>モウシコ</t>
    </rPh>
    <rPh sb="24" eb="25">
      <t>ヤド</t>
    </rPh>
    <rPh sb="26" eb="28">
      <t>オウフク</t>
    </rPh>
    <rPh sb="29" eb="33">
      <t>リョコウカイシャ</t>
    </rPh>
    <rPh sb="33" eb="35">
      <t>テハイ</t>
    </rPh>
    <rPh sb="37" eb="39">
      <t>カキ</t>
    </rPh>
    <rPh sb="40" eb="44">
      <t>ニホンリョコウ</t>
    </rPh>
    <rPh sb="49" eb="50">
      <t>ニン</t>
    </rPh>
    <rPh sb="51" eb="53">
      <t>ケンサク</t>
    </rPh>
    <phoneticPr fontId="1"/>
  </si>
  <si>
    <t>&lt;29日&gt;新千歳ールスツ(バス)</t>
    <rPh sb="3" eb="4">
      <t>ニチ</t>
    </rPh>
    <rPh sb="5" eb="6">
      <t>シン</t>
    </rPh>
    <rPh sb="6" eb="8">
      <t>チトセ</t>
    </rPh>
    <phoneticPr fontId="1"/>
  </si>
  <si>
    <t>&lt;30日&gt;ルスツー札幌(バス)</t>
    <rPh sb="3" eb="4">
      <t>ニチ</t>
    </rPh>
    <rPh sb="9" eb="11">
      <t>サッポロ</t>
    </rPh>
    <phoneticPr fontId="1"/>
  </si>
  <si>
    <t>　復路:3302便(17時-&gt;19時)</t>
    <rPh sb="1" eb="3">
      <t>フクロ</t>
    </rPh>
    <rPh sb="8" eb="9">
      <t>ビン</t>
    </rPh>
    <rPh sb="12" eb="13">
      <t>ジ</t>
    </rPh>
    <rPh sb="17" eb="18">
      <t>ジ</t>
    </rPh>
    <phoneticPr fontId="1"/>
  </si>
  <si>
    <t>YCAT－羽田/成田のバス往復</t>
    <rPh sb="5" eb="7">
      <t>ハネダ</t>
    </rPh>
    <rPh sb="8" eb="10">
      <t>ナリタ</t>
    </rPh>
    <rPh sb="13" eb="15">
      <t>オウフク</t>
    </rPh>
    <phoneticPr fontId="1"/>
  </si>
  <si>
    <t>ホテルリリーフ札幌すすきの</t>
    <rPh sb="7" eb="9">
      <t>サッポロ</t>
    </rPh>
    <phoneticPr fontId="1"/>
  </si>
  <si>
    <t>　APJ567便(8:30-10:20)
　APJ580便(15:30-17:05)</t>
    <rPh sb="7" eb="8">
      <t>ビン</t>
    </rPh>
    <phoneticPr fontId="1"/>
  </si>
  <si>
    <t>GOTOトラベルパッケージ</t>
    <phoneticPr fontId="1"/>
  </si>
  <si>
    <t>　宿泊</t>
    <rPh sb="1" eb="3">
      <t>シュクハク</t>
    </rPh>
    <phoneticPr fontId="1"/>
  </si>
  <si>
    <t>　羽田/成田ー新千歳(AIR)</t>
    <rPh sb="1" eb="3">
      <t>ハネダ</t>
    </rPh>
    <rPh sb="4" eb="6">
      <t>ナリタ</t>
    </rPh>
    <rPh sb="7" eb="8">
      <t>シン</t>
    </rPh>
    <rPh sb="8" eb="10">
      <t>チトセ</t>
    </rPh>
    <phoneticPr fontId="1"/>
  </si>
  <si>
    <t>大会参加費(３レース)+ルスツ宿泊</t>
    <rPh sb="0" eb="2">
      <t>タイカイ</t>
    </rPh>
    <rPh sb="2" eb="5">
      <t>サンカヒ</t>
    </rPh>
    <rPh sb="15" eb="17">
      <t>シュクハク</t>
    </rPh>
    <phoneticPr fontId="1"/>
  </si>
  <si>
    <t>スマイルホテルプレミアム札幌すすきの</t>
    <rPh sb="12" eb="14">
      <t>サッポロ</t>
    </rPh>
    <phoneticPr fontId="1"/>
  </si>
  <si>
    <t>　ANA0055便(9:00-10:35)
　ANA0070便(16:30-18:05)</t>
    <rPh sb="8" eb="9">
      <t>ビン</t>
    </rPh>
    <phoneticPr fontId="1"/>
  </si>
  <si>
    <t>ケース１(ANAじゃらんパック)</t>
    <phoneticPr fontId="1"/>
  </si>
  <si>
    <t>ケース２(Peachえあとり)</t>
    <phoneticPr fontId="1"/>
  </si>
  <si>
    <t>29(土):YCAT-羽田/成田-新千歳-ルスツ
30(日):ルスツ-札幌
31(月):札幌-小樽-新千歳-羽田/成田-YCAT</t>
    <rPh sb="3" eb="4">
      <t>ド</t>
    </rPh>
    <rPh sb="11" eb="13">
      <t>ハネダ</t>
    </rPh>
    <rPh sb="14" eb="16">
      <t>ナリタ</t>
    </rPh>
    <rPh sb="17" eb="20">
      <t>シンチトセ</t>
    </rPh>
    <rPh sb="28" eb="29">
      <t>ニチ</t>
    </rPh>
    <rPh sb="35" eb="37">
      <t>サッポロ</t>
    </rPh>
    <rPh sb="41" eb="42">
      <t>ゲツ</t>
    </rPh>
    <rPh sb="44" eb="46">
      <t>サッポロ</t>
    </rPh>
    <rPh sb="47" eb="49">
      <t>オタル</t>
    </rPh>
    <rPh sb="50" eb="53">
      <t>シンチトセ</t>
    </rPh>
    <rPh sb="57" eb="59">
      <t>ナリタ</t>
    </rPh>
    <phoneticPr fontId="1"/>
  </si>
  <si>
    <t>28(金):YCAT-羽田/成田-新千歳-小樽-札幌
29(土):札幌-ルスツ
30(日):ルスツ-新千歳-羽田/成田-YCAT</t>
    <rPh sb="3" eb="4">
      <t>キン</t>
    </rPh>
    <rPh sb="11" eb="13">
      <t>ハネダ</t>
    </rPh>
    <rPh sb="14" eb="16">
      <t>ナリタ</t>
    </rPh>
    <rPh sb="17" eb="20">
      <t>シンチトセ</t>
    </rPh>
    <rPh sb="21" eb="23">
      <t>オタル</t>
    </rPh>
    <rPh sb="24" eb="26">
      <t>サッポロ</t>
    </rPh>
    <rPh sb="30" eb="31">
      <t>ド</t>
    </rPh>
    <rPh sb="33" eb="35">
      <t>サッポロ</t>
    </rPh>
    <rPh sb="43" eb="44">
      <t>ニチ</t>
    </rPh>
    <rPh sb="50" eb="53">
      <t>シンチトセ</t>
    </rPh>
    <rPh sb="57" eb="59">
      <t>ナリタ</t>
    </rPh>
    <phoneticPr fontId="1"/>
  </si>
  <si>
    <t>&lt;30日&gt;ルスツー新千歳(バス)</t>
    <rPh sb="3" eb="4">
      <t>ニチ</t>
    </rPh>
    <rPh sb="9" eb="12">
      <t>シンチトセ</t>
    </rPh>
    <phoneticPr fontId="1"/>
  </si>
  <si>
    <t>&lt;29日&gt;札幌ールスツ(バス)</t>
    <rPh sb="3" eb="4">
      <t>ニチ</t>
    </rPh>
    <rPh sb="5" eb="7">
      <t>サッポロ</t>
    </rPh>
    <phoneticPr fontId="1"/>
  </si>
  <si>
    <t>　往路:3301便(8時-&gt;10時)</t>
    <rPh sb="1" eb="3">
      <t>オウロ</t>
    </rPh>
    <rPh sb="8" eb="9">
      <t>ビン</t>
    </rPh>
    <rPh sb="11" eb="12">
      <t>ジ</t>
    </rPh>
    <rPh sb="16" eb="17">
      <t>ジ</t>
    </rPh>
    <phoneticPr fontId="1"/>
  </si>
  <si>
    <t>ネストホテル札幌駅前</t>
    <rPh sb="6" eb="10">
      <t>サッポロエキマエ</t>
    </rPh>
    <phoneticPr fontId="1"/>
  </si>
  <si>
    <t>　ANA0063便(12:00-13:35)
　ANA0082便(20:30-22:10)</t>
    <rPh sb="8" eb="9">
      <t>ビン</t>
    </rPh>
    <phoneticPr fontId="1"/>
  </si>
  <si>
    <t>　APJ571便(11:00-12:50)
　APJ586便(19:30-21:05)</t>
    <rPh sb="7" eb="8">
      <t>ビン</t>
    </rPh>
    <phoneticPr fontId="1"/>
  </si>
  <si>
    <t>往路：8:00-9:37(T3)</t>
    <rPh sb="0" eb="2">
      <t>オウロ</t>
    </rPh>
    <phoneticPr fontId="1"/>
  </si>
  <si>
    <t>羽田/成田のバス</t>
    <rPh sb="0" eb="2">
      <t>ハネダ</t>
    </rPh>
    <rPh sb="3" eb="5">
      <t>ナリタ</t>
    </rPh>
    <phoneticPr fontId="1"/>
  </si>
  <si>
    <t>　YCAT</t>
    <phoneticPr fontId="1"/>
  </si>
  <si>
    <t>　東京</t>
    <rPh sb="1" eb="3">
      <t>トウキョウ</t>
    </rPh>
    <phoneticPr fontId="1"/>
  </si>
  <si>
    <t>復路：21:30(T3)-22:50</t>
    <rPh sb="0" eb="2">
      <t>フクロ</t>
    </rPh>
    <phoneticPr fontId="1"/>
  </si>
  <si>
    <t>ケース２(Peachエアトリ)</t>
    <phoneticPr fontId="1"/>
  </si>
  <si>
    <t>GOTO割引き(見込み）</t>
    <rPh sb="4" eb="6">
      <t>ワリビキ</t>
    </rPh>
    <rPh sb="8" eb="10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</si>
</sst>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5EBB-4040-4FDA-ADCA-2DAF43CF3DD7}">
  <dimension ref="B2:E21"/>
  <sheetViews>
    <sheetView workbookViewId="0">
      <selection activeCell="C6" sqref="C6"/>
    </sheetView>
  </sheetViews>
  <sheetFormatPr defaultRowHeight="18.75" x14ac:dyDescent="0.4"/>
  <cols>
    <col min="2" max="2" width="26.125" customWidth="1"/>
    <col min="3" max="3" width="32" customWidth="1"/>
    <col min="4" max="4" width="31.75" customWidth="1"/>
  </cols>
  <sheetData>
    <row r="2" spans="2:5" ht="25.5" x14ac:dyDescent="0.4">
      <c r="B2" s="7" t="s">
        <v>12</v>
      </c>
      <c r="C2" s="7"/>
      <c r="D2" s="7"/>
      <c r="E2" s="7"/>
    </row>
    <row r="4" spans="2:5" x14ac:dyDescent="0.4">
      <c r="C4" t="s">
        <v>0</v>
      </c>
      <c r="D4" t="s">
        <v>2</v>
      </c>
    </row>
    <row r="5" spans="2:5" ht="84.75" customHeight="1" x14ac:dyDescent="0.4">
      <c r="C5" s="3" t="s">
        <v>20</v>
      </c>
      <c r="D5" s="3" t="s">
        <v>8</v>
      </c>
    </row>
    <row r="6" spans="2:5" x14ac:dyDescent="0.4">
      <c r="B6" t="s">
        <v>7</v>
      </c>
      <c r="C6" s="4">
        <v>8500</v>
      </c>
      <c r="D6" s="8">
        <v>19500</v>
      </c>
    </row>
    <row r="7" spans="2:5" x14ac:dyDescent="0.4">
      <c r="B7" t="s">
        <v>3</v>
      </c>
      <c r="C7" s="2"/>
      <c r="D7" s="8"/>
    </row>
    <row r="8" spans="2:5" x14ac:dyDescent="0.4">
      <c r="B8" t="s">
        <v>6</v>
      </c>
      <c r="C8" s="9">
        <f>232400/4</f>
        <v>58100</v>
      </c>
      <c r="D8" s="1"/>
    </row>
    <row r="9" spans="2:5" x14ac:dyDescent="0.4">
      <c r="B9" t="s">
        <v>5</v>
      </c>
      <c r="C9" s="9"/>
      <c r="D9" s="4">
        <v>14170</v>
      </c>
    </row>
    <row r="10" spans="2:5" x14ac:dyDescent="0.4">
      <c r="C10" t="s">
        <v>15</v>
      </c>
      <c r="D10" t="s">
        <v>17</v>
      </c>
    </row>
    <row r="11" spans="2:5" x14ac:dyDescent="0.4">
      <c r="C11" t="s">
        <v>16</v>
      </c>
      <c r="D11" t="s">
        <v>18</v>
      </c>
    </row>
    <row r="12" spans="2:5" x14ac:dyDescent="0.4">
      <c r="B12" t="s">
        <v>10</v>
      </c>
      <c r="C12" s="4">
        <v>6200</v>
      </c>
      <c r="D12" s="4">
        <v>6200</v>
      </c>
    </row>
    <row r="13" spans="2:5" x14ac:dyDescent="0.4">
      <c r="B13" t="s">
        <v>13</v>
      </c>
      <c r="C13" s="2"/>
    </row>
    <row r="14" spans="2:5" x14ac:dyDescent="0.4">
      <c r="B14" t="s">
        <v>14</v>
      </c>
      <c r="C14" s="2"/>
    </row>
    <row r="15" spans="2:5" x14ac:dyDescent="0.4">
      <c r="B15" t="s">
        <v>9</v>
      </c>
      <c r="C15" s="4">
        <v>980</v>
      </c>
      <c r="D15" s="4">
        <v>6200</v>
      </c>
    </row>
    <row r="16" spans="2:5" x14ac:dyDescent="0.4">
      <c r="D16" t="s">
        <v>19</v>
      </c>
    </row>
    <row r="17" spans="2:4" x14ac:dyDescent="0.4">
      <c r="B17" t="s">
        <v>4</v>
      </c>
      <c r="C17" s="5">
        <v>-14000</v>
      </c>
    </row>
    <row r="19" spans="2:4" x14ac:dyDescent="0.4">
      <c r="B19" t="s">
        <v>1</v>
      </c>
      <c r="C19" s="4">
        <f>SUM(C6:C18)</f>
        <v>59780</v>
      </c>
      <c r="D19" s="4">
        <f>SUM(D6:D18)</f>
        <v>46070</v>
      </c>
    </row>
    <row r="21" spans="2:4" ht="36.75" customHeight="1" x14ac:dyDescent="0.4">
      <c r="C21" s="6" t="s">
        <v>11</v>
      </c>
      <c r="D21" s="6"/>
    </row>
  </sheetData>
  <mergeCells count="4">
    <mergeCell ref="C21:D21"/>
    <mergeCell ref="B2:E2"/>
    <mergeCell ref="D6:D7"/>
    <mergeCell ref="C8:C9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831D-942A-47BA-A52A-B5E9C7F81B90}">
  <dimension ref="B2:E19"/>
  <sheetViews>
    <sheetView zoomScale="90" zoomScaleNormal="90" workbookViewId="0">
      <selection activeCell="B8" sqref="B8"/>
    </sheetView>
  </sheetViews>
  <sheetFormatPr defaultRowHeight="18.75" x14ac:dyDescent="0.4"/>
  <cols>
    <col min="2" max="2" width="31.625" customWidth="1"/>
    <col min="3" max="3" width="32" customWidth="1"/>
    <col min="4" max="4" width="31.75" customWidth="1"/>
  </cols>
  <sheetData>
    <row r="2" spans="2:5" ht="25.5" x14ac:dyDescent="0.4">
      <c r="B2" s="7" t="s">
        <v>12</v>
      </c>
      <c r="C2" s="7"/>
      <c r="D2" s="7"/>
      <c r="E2" s="7"/>
    </row>
    <row r="4" spans="2:5" x14ac:dyDescent="0.4">
      <c r="C4" t="s">
        <v>33</v>
      </c>
      <c r="D4" t="s">
        <v>34</v>
      </c>
    </row>
    <row r="5" spans="2:5" ht="68.25" customHeight="1" x14ac:dyDescent="0.4">
      <c r="B5" s="10"/>
      <c r="C5" s="6" t="s">
        <v>35</v>
      </c>
      <c r="D5" s="6"/>
    </row>
    <row r="6" spans="2:5" x14ac:dyDescent="0.4">
      <c r="B6" t="s">
        <v>30</v>
      </c>
      <c r="C6" s="4">
        <v>19500</v>
      </c>
      <c r="D6" s="4">
        <v>19500</v>
      </c>
    </row>
    <row r="7" spans="2:5" x14ac:dyDescent="0.4">
      <c r="B7" s="10" t="s">
        <v>27</v>
      </c>
      <c r="C7" s="5">
        <v>28900</v>
      </c>
      <c r="D7" s="5">
        <v>16750</v>
      </c>
    </row>
    <row r="8" spans="2:5" x14ac:dyDescent="0.4">
      <c r="B8" t="s">
        <v>49</v>
      </c>
      <c r="C8" s="5">
        <f>-C7*0.35</f>
        <v>-10115</v>
      </c>
      <c r="D8" s="5">
        <f>11380-16750</f>
        <v>-5370</v>
      </c>
    </row>
    <row r="9" spans="2:5" x14ac:dyDescent="0.4">
      <c r="B9" s="10" t="s">
        <v>28</v>
      </c>
      <c r="C9" s="11" t="s">
        <v>31</v>
      </c>
      <c r="D9" s="12" t="s">
        <v>25</v>
      </c>
    </row>
    <row r="10" spans="2:5" ht="37.5" x14ac:dyDescent="0.4">
      <c r="B10" t="s">
        <v>29</v>
      </c>
      <c r="C10" s="12" t="s">
        <v>32</v>
      </c>
      <c r="D10" s="12" t="s">
        <v>26</v>
      </c>
    </row>
    <row r="11" spans="2:5" x14ac:dyDescent="0.4">
      <c r="B11" t="s">
        <v>21</v>
      </c>
      <c r="C11" s="4">
        <v>3100</v>
      </c>
      <c r="D11" s="4">
        <v>3100</v>
      </c>
    </row>
    <row r="12" spans="2:5" x14ac:dyDescent="0.4">
      <c r="B12" t="s">
        <v>13</v>
      </c>
      <c r="C12" s="2"/>
      <c r="D12" s="2"/>
    </row>
    <row r="13" spans="2:5" x14ac:dyDescent="0.4">
      <c r="B13" t="s">
        <v>22</v>
      </c>
      <c r="C13" s="1">
        <v>0</v>
      </c>
      <c r="D13" s="1">
        <v>0</v>
      </c>
    </row>
    <row r="14" spans="2:5" x14ac:dyDescent="0.4">
      <c r="B14" t="s">
        <v>23</v>
      </c>
      <c r="C14" s="2"/>
      <c r="D14" s="2"/>
    </row>
    <row r="15" spans="2:5" x14ac:dyDescent="0.4">
      <c r="B15" t="s">
        <v>24</v>
      </c>
      <c r="C15" s="4">
        <v>980</v>
      </c>
      <c r="D15" s="4">
        <v>4400</v>
      </c>
    </row>
    <row r="19" spans="2:4" x14ac:dyDescent="0.4">
      <c r="B19" t="s">
        <v>1</v>
      </c>
      <c r="C19" s="4">
        <f>SUM(C6:C18)</f>
        <v>42365</v>
      </c>
      <c r="D19" s="4">
        <f>SUM(D6:D18)</f>
        <v>38380</v>
      </c>
    </row>
  </sheetData>
  <mergeCells count="2">
    <mergeCell ref="C5:D5"/>
    <mergeCell ref="B2:E2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2E51-7CC6-48C5-A80C-1FF10A78B069}">
  <dimension ref="B2:E21"/>
  <sheetViews>
    <sheetView tabSelected="1" zoomScale="90" zoomScaleNormal="90" workbookViewId="0">
      <selection activeCell="B8" sqref="B8"/>
    </sheetView>
  </sheetViews>
  <sheetFormatPr defaultRowHeight="18.75" x14ac:dyDescent="0.4"/>
  <cols>
    <col min="2" max="2" width="31.625" customWidth="1"/>
    <col min="3" max="3" width="32" customWidth="1"/>
    <col min="4" max="4" width="31.75" customWidth="1"/>
  </cols>
  <sheetData>
    <row r="2" spans="2:5" ht="25.5" x14ac:dyDescent="0.4">
      <c r="B2" s="7" t="s">
        <v>12</v>
      </c>
      <c r="C2" s="7"/>
      <c r="D2" s="7"/>
      <c r="E2" s="7"/>
    </row>
    <row r="4" spans="2:5" x14ac:dyDescent="0.4">
      <c r="C4" t="s">
        <v>33</v>
      </c>
      <c r="D4" t="s">
        <v>48</v>
      </c>
    </row>
    <row r="5" spans="2:5" ht="68.25" customHeight="1" x14ac:dyDescent="0.4">
      <c r="B5" s="10"/>
      <c r="C5" s="6" t="s">
        <v>36</v>
      </c>
      <c r="D5" s="6"/>
    </row>
    <row r="6" spans="2:5" x14ac:dyDescent="0.4">
      <c r="B6" t="s">
        <v>30</v>
      </c>
      <c r="C6" s="4">
        <v>19500</v>
      </c>
      <c r="D6" s="4">
        <v>19500</v>
      </c>
    </row>
    <row r="7" spans="2:5" x14ac:dyDescent="0.4">
      <c r="B7" s="10" t="s">
        <v>27</v>
      </c>
      <c r="C7" s="5">
        <v>27600</v>
      </c>
      <c r="D7" s="5">
        <v>16830</v>
      </c>
    </row>
    <row r="8" spans="2:5" x14ac:dyDescent="0.4">
      <c r="B8" t="s">
        <v>49</v>
      </c>
      <c r="C8" s="5">
        <f>-C7*0.35</f>
        <v>-9660</v>
      </c>
      <c r="D8" s="5">
        <f>11420-16830</f>
        <v>-5410</v>
      </c>
    </row>
    <row r="9" spans="2:5" x14ac:dyDescent="0.4">
      <c r="B9" s="10" t="s">
        <v>28</v>
      </c>
      <c r="C9" s="11" t="s">
        <v>40</v>
      </c>
      <c r="D9" s="12" t="s">
        <v>25</v>
      </c>
    </row>
    <row r="10" spans="2:5" ht="37.5" x14ac:dyDescent="0.4">
      <c r="B10" t="s">
        <v>29</v>
      </c>
      <c r="C10" s="12" t="s">
        <v>41</v>
      </c>
      <c r="D10" s="12" t="s">
        <v>42</v>
      </c>
    </row>
    <row r="11" spans="2:5" x14ac:dyDescent="0.4">
      <c r="B11" t="s">
        <v>38</v>
      </c>
      <c r="C11" s="4">
        <v>0</v>
      </c>
      <c r="D11" s="4">
        <v>0</v>
      </c>
    </row>
    <row r="12" spans="2:5" x14ac:dyDescent="0.4">
      <c r="B12" t="s">
        <v>39</v>
      </c>
      <c r="C12" s="2"/>
      <c r="D12" s="2"/>
    </row>
    <row r="13" spans="2:5" x14ac:dyDescent="0.4">
      <c r="B13" t="s">
        <v>37</v>
      </c>
      <c r="C13" s="4">
        <v>3100</v>
      </c>
      <c r="D13" s="4">
        <v>3100</v>
      </c>
    </row>
    <row r="14" spans="2:5" x14ac:dyDescent="0.4">
      <c r="B14" t="s">
        <v>14</v>
      </c>
      <c r="C14" s="2"/>
      <c r="D14" s="2"/>
    </row>
    <row r="15" spans="2:5" x14ac:dyDescent="0.4">
      <c r="B15" t="s">
        <v>44</v>
      </c>
      <c r="C15" s="4">
        <v>980</v>
      </c>
      <c r="D15" s="4">
        <f>2200+1000+500</f>
        <v>3700</v>
      </c>
    </row>
    <row r="16" spans="2:5" x14ac:dyDescent="0.4">
      <c r="B16" t="s">
        <v>45</v>
      </c>
      <c r="C16" s="4"/>
      <c r="D16" s="4" t="s">
        <v>43</v>
      </c>
    </row>
    <row r="17" spans="2:4" x14ac:dyDescent="0.4">
      <c r="B17" t="s">
        <v>46</v>
      </c>
      <c r="C17" s="4"/>
      <c r="D17" s="4" t="s">
        <v>47</v>
      </c>
    </row>
    <row r="21" spans="2:4" x14ac:dyDescent="0.4">
      <c r="B21" t="s">
        <v>1</v>
      </c>
      <c r="C21" s="4">
        <f>SUM(C6:C20)</f>
        <v>41520</v>
      </c>
      <c r="D21" s="4">
        <f>SUM(D6:D20)</f>
        <v>37720</v>
      </c>
    </row>
  </sheetData>
  <mergeCells count="2">
    <mergeCell ref="B2:E2"/>
    <mergeCell ref="C5:D5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1泊</vt:lpstr>
      <vt:lpstr>2泊(29-31)</vt:lpstr>
      <vt:lpstr>2泊(28-30)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しみずきよし</dc:creator>
  <cp:lastModifiedBy>しみずきよし</cp:lastModifiedBy>
  <dcterms:created xsi:type="dcterms:W3CDTF">2020-07-27T11:28:15Z</dcterms:created>
  <dcterms:modified xsi:type="dcterms:W3CDTF">2020-07-31T05:40:32Z</dcterms:modified>
</cp:coreProperties>
</file>